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4" yWindow="72" windowWidth="14784" windowHeight="96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<sst xmlns="http://schemas.openxmlformats.org/spreadsheetml/2006/main" count="39" uniqueCount="16">
  <si>
    <t>km</t>
  </si>
  <si>
    <t>経過</t>
  </si>
  <si>
    <t>/km</t>
  </si>
  <si>
    <t>ランナー</t>
  </si>
  <si>
    <t>予定</t>
  </si>
  <si>
    <t>差</t>
  </si>
  <si>
    <t>測定</t>
  </si>
  <si>
    <t>1kmスプリット</t>
  </si>
  <si>
    <t>受持ち</t>
  </si>
  <si>
    <t>スプリット</t>
  </si>
  <si>
    <t>Ａ</t>
  </si>
  <si>
    <t>Ｂ</t>
  </si>
  <si>
    <t>Ｃ</t>
  </si>
  <si>
    <t>Ｄ</t>
  </si>
  <si>
    <t>Ｅ</t>
  </si>
  <si>
    <t>Ｆ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</si>
</sst>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[$-F400]h:mm:ss\ AM/PM"/>
    <numFmt numFmtId="178" formatCode="0.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5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21" fontId="0" fillId="0" borderId="1" xfId="0" applyNumberForma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45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45" fontId="2" fillId="2" borderId="1" xfId="0" applyNumberFormat="1" applyFont="1" applyFill="1" applyBorder="1" applyAlignment="1">
      <alignment vertical="center"/>
    </xf>
    <xf numFmtId="45" fontId="0" fillId="0" borderId="2" xfId="0" applyNumberFormat="1" applyBorder="1" applyAlignment="1">
      <alignment horizontal="right" vertical="center"/>
    </xf>
    <xf numFmtId="45" fontId="0" fillId="0" borderId="3" xfId="0" applyNumberFormat="1" applyBorder="1" applyAlignment="1">
      <alignment horizontal="left" vertical="center"/>
    </xf>
    <xf numFmtId="45" fontId="2" fillId="2" borderId="2" xfId="0" applyNumberFormat="1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45" fontId="0" fillId="2" borderId="1" xfId="0" applyNumberFormat="1" applyFill="1" applyBorder="1" applyAlignment="1">
      <alignment horizontal="center" vertical="center"/>
    </xf>
    <xf numFmtId="45" fontId="0" fillId="0" borderId="3" xfId="0" applyNumberFormat="1" applyBorder="1" applyAlignment="1">
      <alignment horizontal="right" vertical="center"/>
    </xf>
    <xf numFmtId="45" fontId="0" fillId="3" borderId="1" xfId="0" applyNumberFormat="1" applyFill="1" applyBorder="1" applyAlignment="1">
      <alignment vertical="center"/>
    </xf>
    <xf numFmtId="21" fontId="0" fillId="3" borderId="1" xfId="0" applyNumberFormat="1" applyFill="1" applyBorder="1" applyAlignment="1">
      <alignment vertical="center"/>
    </xf>
    <xf numFmtId="45" fontId="0" fillId="0" borderId="1" xfId="0" applyNumberFormat="1" applyFont="1" applyBorder="1" applyAlignment="1">
      <alignment vertical="center"/>
    </xf>
    <xf numFmtId="21" fontId="0" fillId="0" borderId="0" xfId="0" applyNumberFormat="1" applyAlignment="1">
      <alignment vertical="center"/>
    </xf>
    <xf numFmtId="45" fontId="3" fillId="0" borderId="1" xfId="0" applyNumberFormat="1" applyFont="1" applyBorder="1" applyAlignment="1">
      <alignment vertical="center"/>
    </xf>
    <xf numFmtId="21" fontId="3" fillId="0" borderId="1" xfId="0" applyNumberFormat="1" applyFont="1" applyBorder="1" applyAlignment="1">
      <alignment vertical="center"/>
    </xf>
    <xf numFmtId="178" fontId="0" fillId="0" borderId="1" xfId="0" applyNumberFormat="1" applyBorder="1" applyAlignment="1">
      <alignment vertical="center"/>
    </xf>
    <xf numFmtId="45" fontId="0" fillId="4" borderId="1" xfId="0" applyNumberFormat="1" applyFill="1" applyBorder="1" applyAlignment="1">
      <alignment vertical="center"/>
    </xf>
    <xf numFmtId="45" fontId="0" fillId="5" borderId="3" xfId="0" applyNumberFormat="1" applyFill="1" applyBorder="1" applyAlignment="1">
      <alignment horizontal="right" vertical="center"/>
    </xf>
    <xf numFmtId="0" fontId="2" fillId="2" borderId="3" xfId="0" applyFont="1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200025</xdr:colOff>
      <xdr:row>8</xdr:row>
      <xdr:rowOff>104775</xdr:rowOff>
    </xdr:from>
    <xdr:to>
      <xdr:col>18</xdr:col>
      <xdr:colOff>647700</xdr:colOff>
      <xdr:row>34</xdr:row>
      <xdr:rowOff>133350</xdr:rowOff>
    </xdr:to>
    <xdr:pic>
      <xdr:nvPicPr>
        <xdr:cNvPr id="1" name="courseMa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1400175"/>
          <a:ext cx="6610350" cy="448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25</xdr:row>
      <xdr:rowOff>123825</xdr:rowOff>
    </xdr:from>
    <xdr:to>
      <xdr:col>8</xdr:col>
      <xdr:colOff>76200</xdr:colOff>
      <xdr:row>27</xdr:row>
      <xdr:rowOff>76200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4333875"/>
          <a:ext cx="2724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4"/>
  <sheetViews>
    <sheetView showGridLines="0" tabSelected="1" workbookViewId="0" topLeftCell="B1">
      <selection activeCell="H23" sqref="H23"/>
    </sheetView>
  </sheetViews>
  <sheetFormatPr defaultColWidth="9.00390625" defaultRowHeight="13.5"/>
  <cols>
    <col min="1" max="1" width="6.375" style="0" customWidth="1"/>
    <col min="2" max="2" width="7.50390625" style="0" customWidth="1"/>
    <col min="3" max="3" width="7.25390625" style="0" customWidth="1"/>
    <col min="4" max="4" width="3.50390625" style="0" customWidth="1"/>
    <col min="5" max="5" width="5.75390625" style="0" customWidth="1"/>
    <col min="6" max="6" width="6.125" style="0" customWidth="1"/>
    <col min="7" max="7" width="6.50390625" style="0" customWidth="1"/>
    <col min="8" max="8" width="6.125" style="1" customWidth="1"/>
    <col min="9" max="9" width="5.00390625" style="0" customWidth="1"/>
    <col min="11" max="11" width="6.875" style="0" customWidth="1"/>
    <col min="12" max="13" width="7.50390625" style="0" customWidth="1"/>
  </cols>
  <sheetData>
    <row r="1" spans="1:8" ht="12.75">
      <c r="A1" s="6" t="s">
        <v>0</v>
      </c>
      <c r="B1" s="6" t="s">
        <v>1</v>
      </c>
      <c r="C1" s="7">
        <v>0.003946759259259259</v>
      </c>
      <c r="D1" s="10" t="s">
        <v>2</v>
      </c>
      <c r="E1" s="8"/>
      <c r="F1" s="8"/>
      <c r="G1" s="8"/>
      <c r="H1" s="28" t="s">
        <v>3</v>
      </c>
    </row>
    <row r="2" spans="1:13" ht="12.75">
      <c r="A2" s="6"/>
      <c r="B2" s="6" t="s">
        <v>4</v>
      </c>
      <c r="C2" s="15" t="s">
        <v>6</v>
      </c>
      <c r="D2" s="13"/>
      <c r="E2" s="14" t="s">
        <v>5</v>
      </c>
      <c r="F2" s="26" t="s">
        <v>9</v>
      </c>
      <c r="G2" s="27" t="s">
        <v>0</v>
      </c>
      <c r="H2" s="28"/>
      <c r="J2" s="30" t="s">
        <v>7</v>
      </c>
      <c r="K2" s="30"/>
      <c r="L2" s="2" t="s">
        <v>8</v>
      </c>
      <c r="M2" s="4"/>
    </row>
    <row r="3" spans="1:13" ht="12.75">
      <c r="A3" s="4">
        <v>2</v>
      </c>
      <c r="B3" s="21">
        <f>$C$1*A3</f>
        <v>0.007893518518518518</v>
      </c>
      <c r="C3" s="17">
        <v>0.0060648148148148145</v>
      </c>
      <c r="D3" s="11" t="str">
        <f aca="true" t="shared" si="0" ref="D3:D22">IF(B3&gt;=C3,"-","")</f>
        <v>-</v>
      </c>
      <c r="E3" s="12">
        <f aca="true" t="shared" si="1" ref="E3:E22">ABS(B3-C3)</f>
        <v>0.001828703703703704</v>
      </c>
      <c r="F3" s="24">
        <v>0.0060648148148148145</v>
      </c>
      <c r="G3" s="3">
        <f aca="true" t="shared" si="2" ref="G3:G9">F3/2</f>
        <v>0.0030324074074074073</v>
      </c>
      <c r="H3" s="29" t="s">
        <v>10</v>
      </c>
      <c r="J3" s="2" t="s">
        <v>10</v>
      </c>
      <c r="K3" s="3">
        <f aca="true" t="shared" si="3" ref="K3:K8">M3/L3</f>
        <v>0.0032016782407407406</v>
      </c>
      <c r="L3" s="23">
        <v>8</v>
      </c>
      <c r="M3" s="3">
        <f>C6</f>
        <v>0.025613425925925925</v>
      </c>
    </row>
    <row r="4" spans="1:13" ht="12.75">
      <c r="A4" s="4">
        <v>4</v>
      </c>
      <c r="B4" s="21">
        <f aca="true" t="shared" si="4" ref="B4:B24">$C$1*A4</f>
        <v>0.015787037037037037</v>
      </c>
      <c r="C4" s="17">
        <v>0.012314814814814815</v>
      </c>
      <c r="D4" s="11" t="str">
        <f t="shared" si="0"/>
        <v>-</v>
      </c>
      <c r="E4" s="12">
        <f t="shared" si="1"/>
        <v>0.003472222222222222</v>
      </c>
      <c r="F4" s="25">
        <f>C4-C3</f>
        <v>0.00625</v>
      </c>
      <c r="G4" s="3">
        <f t="shared" si="2"/>
        <v>0.003125</v>
      </c>
      <c r="H4" s="29" t="s">
        <v>10</v>
      </c>
      <c r="J4" s="2" t="s">
        <v>11</v>
      </c>
      <c r="K4" s="19">
        <f t="shared" si="3"/>
        <v>0.0031539351851851884</v>
      </c>
      <c r="L4" s="23">
        <v>2</v>
      </c>
      <c r="M4" s="3">
        <f>C7-C6</f>
        <v>0.006307870370370377</v>
      </c>
    </row>
    <row r="5" spans="1:13" ht="12.75">
      <c r="A5" s="4">
        <v>6</v>
      </c>
      <c r="B5" s="21">
        <f t="shared" si="4"/>
        <v>0.023680555555555555</v>
      </c>
      <c r="C5" s="17">
        <v>0.018969907407407408</v>
      </c>
      <c r="D5" s="11" t="str">
        <f t="shared" si="0"/>
        <v>-</v>
      </c>
      <c r="E5" s="12">
        <f t="shared" si="1"/>
        <v>0.004710648148148148</v>
      </c>
      <c r="F5" s="25">
        <f aca="true" t="shared" si="5" ref="F5:F22">C5-C4</f>
        <v>0.006655092592592593</v>
      </c>
      <c r="G5" s="3">
        <f t="shared" si="2"/>
        <v>0.0033275462962962963</v>
      </c>
      <c r="H5" s="29" t="s">
        <v>10</v>
      </c>
      <c r="J5" s="2" t="s">
        <v>12</v>
      </c>
      <c r="K5" s="19">
        <f t="shared" si="3"/>
        <v>0.004181134259259258</v>
      </c>
      <c r="L5" s="23">
        <v>4</v>
      </c>
      <c r="M5" s="3">
        <f>C9-C7</f>
        <v>0.01672453703703703</v>
      </c>
    </row>
    <row r="6" spans="1:13" ht="12.75">
      <c r="A6" s="4">
        <v>8</v>
      </c>
      <c r="B6" s="21">
        <f t="shared" si="4"/>
        <v>0.031574074074074074</v>
      </c>
      <c r="C6" s="17">
        <v>0.025613425925925925</v>
      </c>
      <c r="D6" s="11" t="str">
        <f t="shared" si="0"/>
        <v>-</v>
      </c>
      <c r="E6" s="12">
        <f t="shared" si="1"/>
        <v>0.005960648148148149</v>
      </c>
      <c r="F6" s="25">
        <f t="shared" si="5"/>
        <v>0.006643518518518517</v>
      </c>
      <c r="G6" s="3">
        <f t="shared" si="2"/>
        <v>0.0033217592592592587</v>
      </c>
      <c r="H6" s="29" t="s">
        <v>10</v>
      </c>
      <c r="J6" s="2" t="s">
        <v>13</v>
      </c>
      <c r="K6" s="19">
        <f t="shared" si="3"/>
        <v>0.003520447530864198</v>
      </c>
      <c r="L6" s="23">
        <v>6</v>
      </c>
      <c r="M6" s="3">
        <f>C13-C10</f>
        <v>0.02112268518518519</v>
      </c>
    </row>
    <row r="7" spans="1:13" ht="12.75">
      <c r="A7" s="4">
        <v>10</v>
      </c>
      <c r="B7" s="21">
        <f t="shared" si="4"/>
        <v>0.039467592592592596</v>
      </c>
      <c r="C7" s="17">
        <v>0.0319212962962963</v>
      </c>
      <c r="D7" s="11" t="str">
        <f t="shared" si="0"/>
        <v>-</v>
      </c>
      <c r="E7" s="12">
        <f t="shared" si="1"/>
        <v>0.007546296296296294</v>
      </c>
      <c r="F7" s="25">
        <f t="shared" si="5"/>
        <v>0.006307870370370377</v>
      </c>
      <c r="G7" s="3">
        <f t="shared" si="2"/>
        <v>0.0031539351851851884</v>
      </c>
      <c r="H7" s="29" t="s">
        <v>11</v>
      </c>
      <c r="J7" s="2" t="s">
        <v>14</v>
      </c>
      <c r="K7" s="19">
        <f t="shared" si="3"/>
        <v>0.0034236111111111108</v>
      </c>
      <c r="L7" s="23">
        <v>10</v>
      </c>
      <c r="M7" s="3">
        <f>C18-C13</f>
        <v>0.034236111111111106</v>
      </c>
    </row>
    <row r="8" spans="1:13" ht="12.75">
      <c r="A8" s="4">
        <v>12</v>
      </c>
      <c r="B8" s="22">
        <f t="shared" si="4"/>
        <v>0.04736111111111111</v>
      </c>
      <c r="C8" s="17">
        <v>0.03978009259259259</v>
      </c>
      <c r="D8" s="11" t="str">
        <f t="shared" si="0"/>
        <v>-</v>
      </c>
      <c r="E8" s="12">
        <f t="shared" si="1"/>
        <v>0.007581018518518522</v>
      </c>
      <c r="F8" s="16">
        <f t="shared" si="5"/>
        <v>0.007858796296296287</v>
      </c>
      <c r="G8" s="3">
        <f t="shared" si="2"/>
        <v>0.003929398148148144</v>
      </c>
      <c r="H8" s="29" t="s">
        <v>12</v>
      </c>
      <c r="J8" s="2" t="s">
        <v>15</v>
      </c>
      <c r="K8" s="19">
        <f t="shared" si="3"/>
        <v>0.0034508678420117522</v>
      </c>
      <c r="L8" s="4">
        <v>12.195</v>
      </c>
      <c r="M8" s="5">
        <f>C24-C17</f>
        <v>0.04208333333333332</v>
      </c>
    </row>
    <row r="9" spans="1:13" ht="13.5">
      <c r="A9" s="4">
        <v>14</v>
      </c>
      <c r="B9" s="22">
        <f t="shared" si="4"/>
        <v>0.055254629629629626</v>
      </c>
      <c r="C9" s="18">
        <v>0.04864583333333333</v>
      </c>
      <c r="D9" s="11" t="str">
        <f t="shared" si="0"/>
        <v>-</v>
      </c>
      <c r="E9" s="12">
        <f t="shared" si="1"/>
        <v>0.006608796296296293</v>
      </c>
      <c r="F9" s="16">
        <f t="shared" si="5"/>
        <v>0.008865740740740743</v>
      </c>
      <c r="G9" s="3">
        <f t="shared" si="2"/>
        <v>0.004432870370370372</v>
      </c>
      <c r="H9" s="29" t="s">
        <v>12</v>
      </c>
      <c r="M9" s="20"/>
    </row>
    <row r="10" spans="1:8" ht="13.5">
      <c r="A10" s="4">
        <v>16</v>
      </c>
      <c r="B10" s="22">
        <f t="shared" si="4"/>
        <v>0.06314814814814815</v>
      </c>
      <c r="C10" s="18">
        <v>0.05520833333333333</v>
      </c>
      <c r="D10" s="11" t="str">
        <f t="shared" si="0"/>
        <v>-</v>
      </c>
      <c r="E10" s="12">
        <f t="shared" si="1"/>
        <v>0.007939814814814816</v>
      </c>
      <c r="F10" s="25">
        <f t="shared" si="5"/>
        <v>0.006562499999999999</v>
      </c>
      <c r="G10" s="3">
        <f aca="true" t="shared" si="6" ref="G10:G22">F10/2</f>
        <v>0.0032812499999999994</v>
      </c>
      <c r="H10" s="29" t="s">
        <v>13</v>
      </c>
    </row>
    <row r="11" spans="1:8" ht="13.5">
      <c r="A11" s="4">
        <v>18</v>
      </c>
      <c r="B11" s="22">
        <f t="shared" si="4"/>
        <v>0.07104166666666667</v>
      </c>
      <c r="C11" s="18">
        <v>0.062453703703703706</v>
      </c>
      <c r="D11" s="11" t="str">
        <f t="shared" si="0"/>
        <v>-</v>
      </c>
      <c r="E11" s="12">
        <f t="shared" si="1"/>
        <v>0.008587962962962964</v>
      </c>
      <c r="F11" s="16">
        <f t="shared" si="5"/>
        <v>0.007245370370370374</v>
      </c>
      <c r="G11" s="3">
        <f t="shared" si="6"/>
        <v>0.003622685185185187</v>
      </c>
      <c r="H11" s="29" t="s">
        <v>13</v>
      </c>
    </row>
    <row r="12" spans="1:8" ht="13.5">
      <c r="A12" s="4">
        <v>20</v>
      </c>
      <c r="B12" s="22">
        <f t="shared" si="4"/>
        <v>0.07893518518518519</v>
      </c>
      <c r="C12" s="18">
        <v>0.0696412037037037</v>
      </c>
      <c r="D12" s="11" t="str">
        <f t="shared" si="0"/>
        <v>-</v>
      </c>
      <c r="E12" s="12">
        <f t="shared" si="1"/>
        <v>0.009293981481481486</v>
      </c>
      <c r="F12" s="16">
        <f t="shared" si="5"/>
        <v>0.0071874999999999994</v>
      </c>
      <c r="G12" s="3">
        <f t="shared" si="6"/>
        <v>0.0035937499999999997</v>
      </c>
      <c r="H12" s="29" t="s">
        <v>13</v>
      </c>
    </row>
    <row r="13" spans="1:8" ht="13.5">
      <c r="A13" s="4">
        <v>22</v>
      </c>
      <c r="B13" s="22">
        <f t="shared" si="4"/>
        <v>0.0868287037037037</v>
      </c>
      <c r="C13" s="18">
        <v>0.07633101851851852</v>
      </c>
      <c r="D13" s="11" t="str">
        <f t="shared" si="0"/>
        <v>-</v>
      </c>
      <c r="E13" s="12">
        <f t="shared" si="1"/>
        <v>0.01049768518518518</v>
      </c>
      <c r="F13" s="25">
        <f t="shared" si="5"/>
        <v>0.006689814814814815</v>
      </c>
      <c r="G13" s="3">
        <f t="shared" si="6"/>
        <v>0.0033449074074074076</v>
      </c>
      <c r="H13" s="29" t="s">
        <v>14</v>
      </c>
    </row>
    <row r="14" spans="1:8" ht="13.5">
      <c r="A14" s="4">
        <v>24</v>
      </c>
      <c r="B14" s="22">
        <f t="shared" si="4"/>
        <v>0.09472222222222222</v>
      </c>
      <c r="C14" s="18">
        <v>0.08361111111111112</v>
      </c>
      <c r="D14" s="11" t="str">
        <f t="shared" si="0"/>
        <v>-</v>
      </c>
      <c r="E14" s="12">
        <f t="shared" si="1"/>
        <v>0.0111111111111111</v>
      </c>
      <c r="F14" s="16">
        <f t="shared" si="5"/>
        <v>0.007280092592592602</v>
      </c>
      <c r="G14" s="3">
        <f t="shared" si="6"/>
        <v>0.003640046296296301</v>
      </c>
      <c r="H14" s="29" t="s">
        <v>14</v>
      </c>
    </row>
    <row r="15" spans="1:8" ht="13.5">
      <c r="A15" s="4">
        <v>26</v>
      </c>
      <c r="B15" s="22">
        <f t="shared" si="4"/>
        <v>0.10261574074074074</v>
      </c>
      <c r="C15" s="18">
        <v>0.09074074074074073</v>
      </c>
      <c r="D15" s="11" t="str">
        <f t="shared" si="0"/>
        <v>-</v>
      </c>
      <c r="E15" s="12">
        <f t="shared" si="1"/>
        <v>0.01187500000000001</v>
      </c>
      <c r="F15" s="16">
        <f t="shared" si="5"/>
        <v>0.007129629629629611</v>
      </c>
      <c r="G15" s="3">
        <f t="shared" si="6"/>
        <v>0.0035648148148148054</v>
      </c>
      <c r="H15" s="29" t="s">
        <v>14</v>
      </c>
    </row>
    <row r="16" spans="1:8" ht="13.5">
      <c r="A16" s="4">
        <v>28</v>
      </c>
      <c r="B16" s="22">
        <f t="shared" si="4"/>
        <v>0.11050925925925925</v>
      </c>
      <c r="C16" s="18">
        <v>0.0976273148148148</v>
      </c>
      <c r="D16" s="11" t="str">
        <f t="shared" si="0"/>
        <v>-</v>
      </c>
      <c r="E16" s="12">
        <f t="shared" si="1"/>
        <v>0.012881944444444446</v>
      </c>
      <c r="F16" s="25">
        <f t="shared" si="5"/>
        <v>0.006886574074074073</v>
      </c>
      <c r="G16" s="3">
        <f t="shared" si="6"/>
        <v>0.0034432870370370364</v>
      </c>
      <c r="H16" s="29" t="s">
        <v>14</v>
      </c>
    </row>
    <row r="17" spans="1:8" ht="13.5">
      <c r="A17" s="4">
        <v>30</v>
      </c>
      <c r="B17" s="22">
        <f t="shared" si="4"/>
        <v>0.11840277777777777</v>
      </c>
      <c r="C17" s="18">
        <v>0.10399305555555556</v>
      </c>
      <c r="D17" s="11" t="str">
        <f t="shared" si="0"/>
        <v>-</v>
      </c>
      <c r="E17" s="12">
        <f t="shared" si="1"/>
        <v>0.014409722222222213</v>
      </c>
      <c r="F17" s="25">
        <f t="shared" si="5"/>
        <v>0.006365740740740755</v>
      </c>
      <c r="G17" s="3">
        <f t="shared" si="6"/>
        <v>0.0031828703703703776</v>
      </c>
      <c r="H17" s="29" t="s">
        <v>14</v>
      </c>
    </row>
    <row r="18" spans="1:8" ht="13.5">
      <c r="A18" s="4">
        <v>32</v>
      </c>
      <c r="B18" s="22">
        <f t="shared" si="4"/>
        <v>0.1262962962962963</v>
      </c>
      <c r="C18" s="18">
        <v>0.11056712962962963</v>
      </c>
      <c r="D18" s="11" t="str">
        <f t="shared" si="0"/>
        <v>-</v>
      </c>
      <c r="E18" s="12">
        <f t="shared" si="1"/>
        <v>0.01572916666666667</v>
      </c>
      <c r="F18" s="25">
        <f t="shared" si="5"/>
        <v>0.0065740740740740655</v>
      </c>
      <c r="G18" s="3">
        <f t="shared" si="6"/>
        <v>0.0032870370370370328</v>
      </c>
      <c r="H18" s="29" t="s">
        <v>15</v>
      </c>
    </row>
    <row r="19" spans="1:8" ht="13.5">
      <c r="A19" s="4">
        <v>34</v>
      </c>
      <c r="B19" s="22">
        <f t="shared" si="4"/>
        <v>0.13418981481481482</v>
      </c>
      <c r="C19" s="18">
        <v>0.11751157407407407</v>
      </c>
      <c r="D19" s="11" t="str">
        <f t="shared" si="0"/>
        <v>-</v>
      </c>
      <c r="E19" s="12">
        <f t="shared" si="1"/>
        <v>0.016678240740740743</v>
      </c>
      <c r="F19" s="16">
        <f t="shared" si="5"/>
        <v>0.0069444444444444475</v>
      </c>
      <c r="G19" s="3">
        <f t="shared" si="6"/>
        <v>0.0034722222222222238</v>
      </c>
      <c r="H19" s="29" t="s">
        <v>15</v>
      </c>
    </row>
    <row r="20" spans="1:8" ht="13.5">
      <c r="A20" s="4">
        <v>36</v>
      </c>
      <c r="B20" s="22">
        <f t="shared" si="4"/>
        <v>0.14208333333333334</v>
      </c>
      <c r="C20" s="18">
        <v>0.12462962962962963</v>
      </c>
      <c r="D20" s="11" t="str">
        <f t="shared" si="0"/>
        <v>-</v>
      </c>
      <c r="E20" s="12">
        <f t="shared" si="1"/>
        <v>0.017453703703703707</v>
      </c>
      <c r="F20" s="16">
        <f t="shared" si="5"/>
        <v>0.007118055555555558</v>
      </c>
      <c r="G20" s="3">
        <f t="shared" si="6"/>
        <v>0.003559027777777779</v>
      </c>
      <c r="H20" s="29" t="s">
        <v>15</v>
      </c>
    </row>
    <row r="21" spans="1:8" ht="13.5">
      <c r="A21" s="4">
        <v>38</v>
      </c>
      <c r="B21" s="22">
        <f t="shared" si="4"/>
        <v>0.14997685185185186</v>
      </c>
      <c r="C21" s="18">
        <v>0.1317939814814815</v>
      </c>
      <c r="D21" s="11" t="str">
        <f t="shared" si="0"/>
        <v>-</v>
      </c>
      <c r="E21" s="12">
        <f t="shared" si="1"/>
        <v>0.018182870370370363</v>
      </c>
      <c r="F21" s="16">
        <f t="shared" si="5"/>
        <v>0.007164351851851866</v>
      </c>
      <c r="G21" s="3">
        <f t="shared" si="6"/>
        <v>0.003582175925925933</v>
      </c>
      <c r="H21" s="29" t="s">
        <v>15</v>
      </c>
    </row>
    <row r="22" spans="1:8" ht="13.5">
      <c r="A22" s="4">
        <v>40</v>
      </c>
      <c r="B22" s="22">
        <f t="shared" si="4"/>
        <v>0.15787037037037038</v>
      </c>
      <c r="C22" s="18">
        <v>0.13885416666666667</v>
      </c>
      <c r="D22" s="11" t="str">
        <f t="shared" si="0"/>
        <v>-</v>
      </c>
      <c r="E22" s="12">
        <f t="shared" si="1"/>
        <v>0.019016203703703716</v>
      </c>
      <c r="F22" s="16">
        <f t="shared" si="5"/>
        <v>0.007060185185185169</v>
      </c>
      <c r="G22" s="3">
        <f t="shared" si="6"/>
        <v>0.0035300925925925847</v>
      </c>
      <c r="H22" s="29" t="s">
        <v>15</v>
      </c>
    </row>
    <row r="23" spans="1:8" ht="13.5">
      <c r="A23" s="4">
        <v>42</v>
      </c>
      <c r="B23" s="22">
        <f t="shared" si="4"/>
        <v>0.16576388888888888</v>
      </c>
      <c r="C23" s="18"/>
      <c r="D23" s="11"/>
      <c r="E23" s="12"/>
      <c r="F23" s="16"/>
      <c r="G23" s="16"/>
      <c r="H23" s="29" t="s">
        <v>15</v>
      </c>
    </row>
    <row r="24" spans="1:8" ht="13.5">
      <c r="A24" s="9">
        <v>42.195</v>
      </c>
      <c r="B24" s="22">
        <f t="shared" si="4"/>
        <v>0.16653350694444444</v>
      </c>
      <c r="C24" s="18">
        <v>0.14607638888888888</v>
      </c>
      <c r="D24" s="11" t="str">
        <f>IF(B24&gt;=C24,"-","")</f>
        <v>-</v>
      </c>
      <c r="E24" s="12">
        <f>ABS(B24-C24)</f>
        <v>0.020457118055555557</v>
      </c>
      <c r="F24" s="25">
        <f>C24-C22</f>
        <v>0.007222222222222213</v>
      </c>
      <c r="G24" s="3">
        <f>F24/2.195</f>
        <v>0.003290306251581874</v>
      </c>
      <c r="H24" s="29" t="s">
        <v>15</v>
      </c>
    </row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</sheetData>
  <mergeCells count="1">
    <mergeCell ref="J2:K2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mikoyo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yok</dc:creator>
  <cp:keywords/>
  <dc:description/>
  <cp:lastModifiedBy>yok</cp:lastModifiedBy>
  <dcterms:created xsi:type="dcterms:W3CDTF">2008-02-27T08:11:45Z</dcterms:created>
  <dcterms:modified xsi:type="dcterms:W3CDTF">2009-11-27T03:30:15Z</dcterms:modified>
  <cp:category/>
  <cp:version/>
  <cp:contentType/>
  <cp:contentStatus/>
</cp:coreProperties>
</file>